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20\1ER TRIMESTRE ENE - MAR\"/>
    </mc:Choice>
  </mc:AlternateContent>
  <bookViews>
    <workbookView xWindow="0" yWindow="0" windowWidth="15360" windowHeight="8340" tabRatio="885" activeTab="1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2" i="5"/>
  <c r="H21" i="5"/>
  <c r="H20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H23" i="5" s="1"/>
  <c r="E22" i="5"/>
  <c r="E21" i="5"/>
  <c r="E20" i="5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42" i="5" s="1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E9" i="6"/>
  <c r="H9" i="6" s="1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2" i="6"/>
  <c r="H41" i="6"/>
  <c r="H40" i="6"/>
  <c r="H39" i="6"/>
  <c r="H38" i="6"/>
  <c r="H37" i="6"/>
  <c r="H36" i="6"/>
  <c r="H35" i="6"/>
  <c r="H34" i="6"/>
  <c r="H33" i="6"/>
  <c r="H21" i="6"/>
  <c r="H16" i="6"/>
  <c r="H12" i="6"/>
  <c r="H11" i="6"/>
  <c r="H8" i="6"/>
  <c r="H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H44" i="6" s="1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F42" i="5"/>
  <c r="D42" i="5"/>
  <c r="H16" i="5"/>
  <c r="H42" i="5" s="1"/>
  <c r="E16" i="8"/>
  <c r="H6" i="8"/>
  <c r="H16" i="8" s="1"/>
  <c r="E43" i="6"/>
  <c r="H43" i="6" s="1"/>
  <c r="E23" i="6"/>
  <c r="H23" i="6" s="1"/>
  <c r="F77" i="6"/>
  <c r="C77" i="6"/>
  <c r="G77" i="6"/>
  <c r="E13" i="6"/>
  <c r="H13" i="6" s="1"/>
  <c r="D77" i="6"/>
  <c r="E5" i="6"/>
  <c r="E25" i="5"/>
  <c r="E16" i="5"/>
  <c r="E42" i="5" s="1"/>
  <c r="E77" i="6" l="1"/>
  <c r="H5" i="6"/>
  <c r="H77" i="6" s="1"/>
</calcChain>
</file>

<file path=xl/sharedStrings.xml><?xml version="1.0" encoding="utf-8"?>
<sst xmlns="http://schemas.openxmlformats.org/spreadsheetml/2006/main" count="227" uniqueCount="148">
  <si>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</si>
  <si>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</si>
  <si>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</si>
  <si>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</si>
  <si>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</si>
  <si>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</si>
  <si>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</si>
  <si>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</si>
  <si>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</si>
  <si>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</si>
  <si>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</si>
  <si>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</si>
  <si>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</si>
  <si>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</si>
  <si>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</si>
  <si>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</si>
  <si>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</si>
  <si>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</si>
  <si>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</si>
  <si>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</si>
  <si>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</si>
  <si>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</si>
  <si>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</si>
  <si>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</si>
  <si>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</si>
  <si>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</si>
  <si>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</si>
  <si>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</si>
  <si>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</si>
  <si>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</si>
  <si>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</si>
  <si>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</si>
  <si>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</si>
  <si>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</si>
  <si>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</si>
  <si>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</si>
  <si>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</si>
  <si>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</si>
  <si>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</si>
  <si>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</si>
  <si>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</si>
  <si>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</si>
  <si>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</si>
  <si>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</si>
  <si>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</si>
  <si>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</si>
  <si>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</si>
  <si>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</si>
  <si>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</si>
  <si>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</si>
  <si>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</si>
  <si>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</si>
  <si>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</si>
  <si>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</si>
  <si>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</si>
  <si>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</si>
  <si>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</si>
  <si>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</si>
  <si>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</si>
  <si>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</si>
  <si>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</si>
  <si>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</si>
  <si>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</si>
  <si>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</si>
  <si>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</si>
  <si>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</si>
  <si>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</si>
  <si>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</si>
  <si>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</si>
  <si>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</si>
  <si>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</si>
  <si>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</si>
  <si>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</si>
  <si>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</si>
  <si>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</si>
  <si>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</si>
  <si>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</si>
  <si>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</si>
  <si>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</si>
  <si>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</si>
  <si>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</si>
  <si>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</si>
  <si>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</si>
  <si>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</si>
  <si>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</si>
  <si>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</si>
  <si>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</si>
  <si>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</si>
  <si>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</si>
  <si>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</si>
  <si>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</si>
  <si>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</si>
  <si>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</si>
  <si>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</si>
  <si>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</si>
  <si>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</si>
  <si>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</si>
  <si>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</si>
  <si>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</si>
  <si>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</si>
  <si>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</si>
  <si>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</si>
  <si>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</si>
  <si>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</si>
  <si>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</si>
  <si>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</si>
  <si>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</si>
  <si>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</si>
  <si>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</si>
  <si>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</si>
  <si>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</si>
  <si>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</si>
  <si>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</si>
  <si>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</si>
  <si>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</si>
  <si>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</si>
  <si>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</si>
  <si>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</si>
  <si>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</si>
  <si>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</si>
  <si>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</si>
  <si>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</si>
  <si>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</si>
  <si>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</si>
  <si>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</si>
  <si>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</si>
  <si>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</si>
  <si>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</si>
  <si>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</si>
  <si>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</si>
  <si>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</si>
  <si>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</si>
  <si>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</si>
  <si>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</si>
  <si>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INSTITUTO MUNICIPAL DE SALAMANCA PARA LAS MUJERES
ESTADO ANALÍTICO DEL EJERCICIO DEL PRESUPUESTO DE EGRESOS
Clasificación por Objeto del Gasto (Capítulo y Concepto)
Del 1 de Enero al AL 31 DE MARZO DEL 2020</t>
  </si>
  <si>
    <t>INSTITUTO MUNICIPAL DE SALAMANCA PARA LAS MUJERES
ESTADO ANALÍTICO DEL EJERCICIO DEL PRESUPUESTO DE EGRESOS
Clasificación Económica (por Tipo de Gasto)
Del 1 de Enero al AL 31 DE MARZO DEL 2020</t>
  </si>
  <si>
    <t>INST MUN DE SALAMANCA PARA LAS MUJERES</t>
  </si>
  <si>
    <t>INSTITUTO MUNICIPAL DE SALAMANCA PARA LAS MUJERES
ESTADO ANALÍTICO DEL EJERCICIO DEL PRESUPUESTO DE EGRESOS
Clasificación Administrativa
Del 1 de Enero al AL 31 DE MARZO DEL 2020</t>
  </si>
  <si>
    <t>Gobierno (Federal/Estatal/Municipal) de INSTITUTO MUNICIPAL DE SALAMANCA PARA LAS MUJERES
Estado Analítico del Ejercicio del Presupuesto de Egresos
Clasificación Administrativa
Del 1 de Enero al AL 31 DE MARZO DEL 2020</t>
  </si>
  <si>
    <t>Sector Paraestatal del Gobierno (Federal/Estatal/Municipal) de INSTITUTO MUNICIPAL DE SALAMANCA PARA LAS MUJERES
Estado Analítico del Ejercicio del Presupuesto de Egresos
Clasificación Administrativa
Del 1 de Enero al AL 31 DE MARZO DEL 2020</t>
  </si>
  <si>
    <t>INSTITUTO MUNICIPAL DE SALAMANCA PARA LAS MUJERES
ESTADO ANALÍTICO DEL EJERCICIO DEL PRESUPUESTO DE EGRESOS
Clasificación Funcional (Finalidad y Función)
Del 1 de Enero al AL 31 DE MARZO DEL 2020</t>
  </si>
  <si>
    <t>“Bajo protesta de decir verdad declaramos que los Estados Financieros y sus notas, son razonablemente correctos y son responsabilidad del emisor”.</t>
  </si>
  <si>
    <t>AUTORIZA</t>
  </si>
  <si>
    <t>ELABORA</t>
  </si>
  <si>
    <t>LICDA. MARISELA MORALES</t>
  </si>
  <si>
    <t>DIRECTORA DEL INSTITUTO MUNICIPAL DE SALAMANCA PARA LAS MUJERES</t>
  </si>
  <si>
    <t>DEPTO. DE CONTABILIDAD</t>
  </si>
  <si>
    <t>EVELYN ALCOCER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</si>
</sst>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3" fillId="0" borderId="0" xfId="8" applyFont="1" applyBorder="1" applyAlignment="1">
      <alignment horizontal="center" vertical="center" wrapText="1"/>
    </xf>
    <xf numFmtId="0" fontId="3" fillId="0" borderId="0" xfId="8" applyFont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0" fillId="0" borderId="0" xfId="0"/>
    <xf numFmtId="0" fontId="0" fillId="0" borderId="6" xfId="0" applyBorder="1" applyProtection="1"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6" xfId="8" applyFont="1" applyBorder="1" applyAlignment="1" applyProtection="1">
      <alignment vertical="top" wrapText="1"/>
      <protection locked="0"/>
    </xf>
    <xf numFmtId="0" fontId="0" fillId="0" borderId="0" xfId="0"/>
    <xf numFmtId="0" fontId="0" fillId="0" borderId="6" xfId="0" applyBorder="1" applyProtection="1"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6" xfId="8" applyFont="1" applyBorder="1" applyAlignment="1" applyProtection="1">
      <alignment vertical="top" wrapText="1"/>
      <protection locked="0"/>
    </xf>
    <xf numFmtId="0" fontId="0" fillId="0" borderId="0" xfId="0"/>
    <xf numFmtId="0" fontId="0" fillId="0" borderId="6" xfId="0" applyBorder="1" applyProtection="1"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6" xfId="8" applyFont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6" xfId="8" applyFont="1" applyBorder="1" applyAlignment="1" applyProtection="1">
      <alignment vertical="top" wrapText="1"/>
      <protection locked="0"/>
    </xf>
  </cellXfs>
  <cellStyles count="24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3"/>
    <cellStyle name="Normal 6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workbookViewId="0">
      <selection activeCell="D85" sqref="D85:E85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3053296.73</v>
      </c>
      <c r="D5" s="14">
        <f>SUM(D6:D12)</f>
        <v>0</v>
      </c>
      <c r="E5" s="14">
        <f>C5+D5</f>
        <v>3053296.73</v>
      </c>
      <c r="F5" s="14">
        <f>SUM(F6:F12)</f>
        <v>380086.77999999997</v>
      </c>
      <c r="G5" s="14">
        <f>SUM(G6:G12)</f>
        <v>380086.77999999997</v>
      </c>
      <c r="H5" s="14">
        <f>E5-F5</f>
        <v>2673209.9500000002</v>
      </c>
    </row>
    <row r="6" spans="1:8" x14ac:dyDescent="0.2">
      <c r="A6" s="49">
        <v>1100</v>
      </c>
      <c r="B6" s="11" t="s">
        <v>76</v>
      </c>
      <c r="C6" s="15">
        <v>2223274.3199999998</v>
      </c>
      <c r="D6" s="15">
        <v>0</v>
      </c>
      <c r="E6" s="15">
        <f t="shared" ref="E6:E69" si="0">C6+D6</f>
        <v>2223274.3199999998</v>
      </c>
      <c r="F6" s="15">
        <v>358066.12</v>
      </c>
      <c r="G6" s="15">
        <v>358066.12</v>
      </c>
      <c r="H6" s="15">
        <f t="shared" ref="H6:H69" si="1">E6-F6</f>
        <v>1865208.1999999997</v>
      </c>
    </row>
    <row r="7" spans="1:8" x14ac:dyDescent="0.2">
      <c r="A7" s="49">
        <v>1200</v>
      </c>
      <c r="B7" s="11" t="s">
        <v>77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78</v>
      </c>
      <c r="C8" s="15">
        <v>303726</v>
      </c>
      <c r="D8" s="15">
        <v>0</v>
      </c>
      <c r="E8" s="15">
        <f t="shared" si="0"/>
        <v>303726</v>
      </c>
      <c r="F8" s="15">
        <v>0</v>
      </c>
      <c r="G8" s="15">
        <v>0</v>
      </c>
      <c r="H8" s="15">
        <f t="shared" si="1"/>
        <v>303726</v>
      </c>
    </row>
    <row r="9" spans="1:8" x14ac:dyDescent="0.2">
      <c r="A9" s="49">
        <v>1400</v>
      </c>
      <c r="B9" s="11" t="s">
        <v>35</v>
      </c>
      <c r="C9" s="15">
        <v>526296.41</v>
      </c>
      <c r="D9" s="15">
        <v>0</v>
      </c>
      <c r="E9" s="15">
        <f t="shared" si="0"/>
        <v>526296.41</v>
      </c>
      <c r="F9" s="15">
        <v>22020.66</v>
      </c>
      <c r="G9" s="15">
        <v>22020.66</v>
      </c>
      <c r="H9" s="15">
        <f t="shared" si="1"/>
        <v>504275.75000000006</v>
      </c>
    </row>
    <row r="10" spans="1:8" x14ac:dyDescent="0.2">
      <c r="A10" s="49">
        <v>1500</v>
      </c>
      <c r="B10" s="11" t="s">
        <v>79</v>
      </c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153900</v>
      </c>
      <c r="D13" s="15">
        <f>SUM(D14:D22)</f>
        <v>0</v>
      </c>
      <c r="E13" s="15">
        <f t="shared" si="0"/>
        <v>153900</v>
      </c>
      <c r="F13" s="15">
        <f>SUM(F14:F22)</f>
        <v>33092.74</v>
      </c>
      <c r="G13" s="15">
        <f>SUM(G14:G22)</f>
        <v>29592.74</v>
      </c>
      <c r="H13" s="15">
        <f t="shared" si="1"/>
        <v>120807.26000000001</v>
      </c>
    </row>
    <row r="14" spans="1:8" x14ac:dyDescent="0.2">
      <c r="A14" s="49">
        <v>2100</v>
      </c>
      <c r="B14" s="11" t="s">
        <v>81</v>
      </c>
      <c r="C14" s="15">
        <v>38000</v>
      </c>
      <c r="D14" s="15">
        <v>0</v>
      </c>
      <c r="E14" s="15">
        <f t="shared" si="0"/>
        <v>38000</v>
      </c>
      <c r="F14" s="15">
        <v>10225.450000000001</v>
      </c>
      <c r="G14" s="15">
        <v>10225.450000000001</v>
      </c>
      <c r="H14" s="15">
        <f t="shared" si="1"/>
        <v>27774.55</v>
      </c>
    </row>
    <row r="15" spans="1:8" x14ac:dyDescent="0.2">
      <c r="A15" s="49">
        <v>2200</v>
      </c>
      <c r="B15" s="11" t="s">
        <v>82</v>
      </c>
      <c r="C15" s="15">
        <v>18400</v>
      </c>
      <c r="D15" s="15">
        <v>0</v>
      </c>
      <c r="E15" s="15">
        <f t="shared" si="0"/>
        <v>18400</v>
      </c>
      <c r="F15" s="15">
        <v>1292</v>
      </c>
      <c r="G15" s="15">
        <v>1292</v>
      </c>
      <c r="H15" s="15">
        <f t="shared" si="1"/>
        <v>17108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26500</v>
      </c>
      <c r="D17" s="15">
        <v>0</v>
      </c>
      <c r="E17" s="15">
        <f t="shared" si="0"/>
        <v>26500</v>
      </c>
      <c r="F17" s="15">
        <v>975.01</v>
      </c>
      <c r="G17" s="15">
        <v>975.01</v>
      </c>
      <c r="H17" s="15">
        <f t="shared" si="1"/>
        <v>25524.99</v>
      </c>
    </row>
    <row r="18" spans="1:8" x14ac:dyDescent="0.2">
      <c r="A18" s="49">
        <v>2500</v>
      </c>
      <c r="B18" s="11" t="s">
        <v>85</v>
      </c>
      <c r="C18" s="15">
        <v>2000</v>
      </c>
      <c r="D18" s="15">
        <v>0</v>
      </c>
      <c r="E18" s="15">
        <f t="shared" si="0"/>
        <v>2000</v>
      </c>
      <c r="F18" s="15">
        <v>0</v>
      </c>
      <c r="G18" s="15">
        <v>0</v>
      </c>
      <c r="H18" s="15">
        <f t="shared" si="1"/>
        <v>2000</v>
      </c>
    </row>
    <row r="19" spans="1:8" x14ac:dyDescent="0.2">
      <c r="A19" s="49">
        <v>2600</v>
      </c>
      <c r="B19" s="11" t="s">
        <v>86</v>
      </c>
      <c r="C19" s="15">
        <v>36000</v>
      </c>
      <c r="D19" s="15">
        <v>0</v>
      </c>
      <c r="E19" s="15">
        <f t="shared" si="0"/>
        <v>36000</v>
      </c>
      <c r="F19" s="15">
        <v>6500</v>
      </c>
      <c r="G19" s="15">
        <v>3000</v>
      </c>
      <c r="H19" s="15">
        <f t="shared" si="1"/>
        <v>29500</v>
      </c>
    </row>
    <row r="20" spans="1:8" x14ac:dyDescent="0.2">
      <c r="A20" s="49">
        <v>2700</v>
      </c>
      <c r="B20" s="11" t="s">
        <v>87</v>
      </c>
      <c r="C20" s="15">
        <v>15000</v>
      </c>
      <c r="D20" s="15">
        <v>0</v>
      </c>
      <c r="E20" s="15">
        <f t="shared" si="0"/>
        <v>15000</v>
      </c>
      <c r="F20" s="15">
        <v>13750.38</v>
      </c>
      <c r="G20" s="15">
        <v>13750.38</v>
      </c>
      <c r="H20" s="15">
        <f t="shared" si="1"/>
        <v>1249.6200000000008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18000</v>
      </c>
      <c r="D22" s="15">
        <v>0</v>
      </c>
      <c r="E22" s="15">
        <f t="shared" si="0"/>
        <v>18000</v>
      </c>
      <c r="F22" s="15">
        <v>349.9</v>
      </c>
      <c r="G22" s="15">
        <v>349.9</v>
      </c>
      <c r="H22" s="15">
        <f t="shared" si="1"/>
        <v>17650.099999999999</v>
      </c>
    </row>
    <row r="23" spans="1:8" x14ac:dyDescent="0.2">
      <c r="A23" s="48" t="s">
        <v>69</v>
      </c>
      <c r="B23" s="7"/>
      <c r="C23" s="15">
        <f>SUM(C24:C32)</f>
        <v>1252803.27</v>
      </c>
      <c r="D23" s="15">
        <f>SUM(D24:D32)</f>
        <v>0</v>
      </c>
      <c r="E23" s="15">
        <f t="shared" si="0"/>
        <v>1252803.27</v>
      </c>
      <c r="F23" s="15">
        <f>SUM(F24:F32)</f>
        <v>194153.39</v>
      </c>
      <c r="G23" s="15">
        <f>SUM(G24:G32)</f>
        <v>93994.38</v>
      </c>
      <c r="H23" s="15">
        <f t="shared" si="1"/>
        <v>1058649.8799999999</v>
      </c>
    </row>
    <row r="24" spans="1:8" x14ac:dyDescent="0.2">
      <c r="A24" s="49">
        <v>3100</v>
      </c>
      <c r="B24" s="11" t="s">
        <v>90</v>
      </c>
      <c r="C24" s="15">
        <v>35700</v>
      </c>
      <c r="D24" s="15">
        <v>0</v>
      </c>
      <c r="E24" s="15">
        <f t="shared" si="0"/>
        <v>35700</v>
      </c>
      <c r="F24" s="15">
        <v>4104.3999999999996</v>
      </c>
      <c r="G24" s="15">
        <v>2873.6</v>
      </c>
      <c r="H24" s="15">
        <f t="shared" si="1"/>
        <v>31595.599999999999</v>
      </c>
    </row>
    <row r="25" spans="1:8" x14ac:dyDescent="0.2">
      <c r="A25" s="49">
        <v>3200</v>
      </c>
      <c r="B25" s="11" t="s">
        <v>91</v>
      </c>
      <c r="C25" s="15">
        <v>260400</v>
      </c>
      <c r="D25" s="15">
        <v>0</v>
      </c>
      <c r="E25" s="15">
        <f t="shared" si="0"/>
        <v>260400</v>
      </c>
      <c r="F25" s="15">
        <v>24360</v>
      </c>
      <c r="G25" s="15">
        <v>24360</v>
      </c>
      <c r="H25" s="15">
        <f t="shared" si="1"/>
        <v>236040</v>
      </c>
    </row>
    <row r="26" spans="1:8" x14ac:dyDescent="0.2">
      <c r="A26" s="49">
        <v>3300</v>
      </c>
      <c r="B26" s="11" t="s">
        <v>92</v>
      </c>
      <c r="C26" s="15">
        <v>25000</v>
      </c>
      <c r="D26" s="15">
        <v>0</v>
      </c>
      <c r="E26" s="15">
        <f t="shared" si="0"/>
        <v>25000</v>
      </c>
      <c r="F26" s="15">
        <v>2032.54</v>
      </c>
      <c r="G26" s="15">
        <v>454.94</v>
      </c>
      <c r="H26" s="15">
        <f t="shared" si="1"/>
        <v>22967.46</v>
      </c>
    </row>
    <row r="27" spans="1:8" x14ac:dyDescent="0.2">
      <c r="A27" s="49">
        <v>3400</v>
      </c>
      <c r="B27" s="11" t="s">
        <v>93</v>
      </c>
      <c r="C27" s="15">
        <v>5400</v>
      </c>
      <c r="D27" s="15">
        <v>0</v>
      </c>
      <c r="E27" s="15">
        <f t="shared" si="0"/>
        <v>5400</v>
      </c>
      <c r="F27" s="15">
        <v>1183.2</v>
      </c>
      <c r="G27" s="15">
        <v>1183.2</v>
      </c>
      <c r="H27" s="15">
        <f t="shared" si="1"/>
        <v>4216.8</v>
      </c>
    </row>
    <row r="28" spans="1:8" x14ac:dyDescent="0.2">
      <c r="A28" s="49">
        <v>3500</v>
      </c>
      <c r="B28" s="11" t="s">
        <v>94</v>
      </c>
      <c r="C28" s="15">
        <v>27000</v>
      </c>
      <c r="D28" s="15">
        <v>0</v>
      </c>
      <c r="E28" s="15">
        <f t="shared" si="0"/>
        <v>27000</v>
      </c>
      <c r="F28" s="15">
        <v>0</v>
      </c>
      <c r="G28" s="15">
        <v>0</v>
      </c>
      <c r="H28" s="15">
        <f t="shared" si="1"/>
        <v>27000</v>
      </c>
    </row>
    <row r="29" spans="1:8" x14ac:dyDescent="0.2">
      <c r="A29" s="49">
        <v>3600</v>
      </c>
      <c r="B29" s="11" t="s">
        <v>95</v>
      </c>
      <c r="C29" s="15">
        <v>29754</v>
      </c>
      <c r="D29" s="15">
        <v>0</v>
      </c>
      <c r="E29" s="15">
        <f t="shared" si="0"/>
        <v>29754</v>
      </c>
      <c r="F29" s="15">
        <v>6612</v>
      </c>
      <c r="G29" s="15">
        <v>4408</v>
      </c>
      <c r="H29" s="15">
        <f t="shared" si="1"/>
        <v>23142</v>
      </c>
    </row>
    <row r="30" spans="1:8" x14ac:dyDescent="0.2">
      <c r="A30" s="49">
        <v>3700</v>
      </c>
      <c r="B30" s="11" t="s">
        <v>96</v>
      </c>
      <c r="C30" s="15">
        <v>3000</v>
      </c>
      <c r="D30" s="15">
        <v>0</v>
      </c>
      <c r="E30" s="15">
        <f t="shared" si="0"/>
        <v>3000</v>
      </c>
      <c r="F30" s="15">
        <v>439</v>
      </c>
      <c r="G30" s="15">
        <v>439</v>
      </c>
      <c r="H30" s="15">
        <f t="shared" si="1"/>
        <v>2561</v>
      </c>
    </row>
    <row r="31" spans="1:8" x14ac:dyDescent="0.2">
      <c r="A31" s="49">
        <v>3800</v>
      </c>
      <c r="B31" s="11" t="s">
        <v>97</v>
      </c>
      <c r="C31" s="15">
        <v>805901.26</v>
      </c>
      <c r="D31" s="15">
        <v>0</v>
      </c>
      <c r="E31" s="15">
        <f t="shared" si="0"/>
        <v>805901.26</v>
      </c>
      <c r="F31" s="15">
        <v>145744.25</v>
      </c>
      <c r="G31" s="15">
        <v>50597.64</v>
      </c>
      <c r="H31" s="15">
        <f t="shared" si="1"/>
        <v>660157.01</v>
      </c>
    </row>
    <row r="32" spans="1:8" x14ac:dyDescent="0.2">
      <c r="A32" s="49">
        <v>3900</v>
      </c>
      <c r="B32" s="11" t="s">
        <v>19</v>
      </c>
      <c r="C32" s="15">
        <v>60648.01</v>
      </c>
      <c r="D32" s="15">
        <v>0</v>
      </c>
      <c r="E32" s="15">
        <f t="shared" si="0"/>
        <v>60648.01</v>
      </c>
      <c r="F32" s="15">
        <v>9678</v>
      </c>
      <c r="G32" s="15">
        <v>9678</v>
      </c>
      <c r="H32" s="15">
        <f t="shared" si="1"/>
        <v>50970.01</v>
      </c>
    </row>
    <row r="33" spans="1:8" x14ac:dyDescent="0.2">
      <c r="A33" s="48" t="s">
        <v>70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40000</v>
      </c>
      <c r="D43" s="15">
        <f>SUM(D44:D52)</f>
        <v>0</v>
      </c>
      <c r="E43" s="15">
        <f t="shared" si="0"/>
        <v>40000</v>
      </c>
      <c r="F43" s="15">
        <f>SUM(F44:F52)</f>
        <v>0</v>
      </c>
      <c r="G43" s="15">
        <f>SUM(G44:G52)</f>
        <v>0</v>
      </c>
      <c r="H43" s="15">
        <f t="shared" si="1"/>
        <v>40000</v>
      </c>
    </row>
    <row r="44" spans="1:8" x14ac:dyDescent="0.2">
      <c r="A44" s="49">
        <v>5100</v>
      </c>
      <c r="B44" s="11" t="s">
        <v>105</v>
      </c>
      <c r="C44" s="15">
        <v>40000</v>
      </c>
      <c r="D44" s="15">
        <v>0</v>
      </c>
      <c r="E44" s="15">
        <f t="shared" si="0"/>
        <v>40000</v>
      </c>
      <c r="F44" s="15">
        <v>0</v>
      </c>
      <c r="G44" s="15">
        <v>0</v>
      </c>
      <c r="H44" s="15">
        <f t="shared" si="1"/>
        <v>40000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4500000</v>
      </c>
      <c r="D77" s="17">
        <f t="shared" si="4"/>
        <v>0</v>
      </c>
      <c r="E77" s="17">
        <f t="shared" si="4"/>
        <v>4500000</v>
      </c>
      <c r="F77" s="17">
        <f t="shared" si="4"/>
        <v>607332.90999999992</v>
      </c>
      <c r="G77" s="17">
        <f t="shared" si="4"/>
        <v>503673.89999999997</v>
      </c>
      <c r="H77" s="17">
        <f t="shared" si="4"/>
        <v>3892667.09</v>
      </c>
    </row>
    <row r="79" spans="1:8" x14ac:dyDescent="0.2">
      <c r="B79" s="63" t="s">
        <v>141</v>
      </c>
      <c r="C79" s="63"/>
      <c r="D79" s="63"/>
      <c r="E79" s="63"/>
      <c r="F79" s="63"/>
    </row>
    <row r="80" spans="1:8" x14ac:dyDescent="0.2">
      <c r="B80" s="68"/>
      <c r="C80" s="68"/>
      <c r="D80" s="69"/>
      <c r="E80" s="66"/>
      <c r="F80" s="66"/>
    </row>
    <row r="81" spans="2:6" x14ac:dyDescent="0.2">
      <c r="B81" s="68"/>
      <c r="C81" s="68"/>
      <c r="D81" s="68"/>
      <c r="E81" s="66"/>
      <c r="F81" s="65"/>
    </row>
    <row r="82" spans="2:6" x14ac:dyDescent="0.2">
      <c r="B82" s="70"/>
      <c r="C82" s="68"/>
      <c r="D82" s="70"/>
      <c r="E82" s="67"/>
      <c r="F82" s="65"/>
    </row>
    <row r="83" spans="2:6" x14ac:dyDescent="0.2">
      <c r="B83" s="68" t="s">
        <v>142</v>
      </c>
      <c r="C83" s="68"/>
      <c r="D83" s="68" t="s">
        <v>143</v>
      </c>
      <c r="E83" s="66"/>
      <c r="F83" s="65"/>
    </row>
    <row r="84" spans="2:6" x14ac:dyDescent="0.2">
      <c r="B84" s="68" t="s">
        <v>144</v>
      </c>
      <c r="C84" s="68"/>
      <c r="D84" s="64" t="s">
        <v>147</v>
      </c>
      <c r="E84" s="64"/>
      <c r="F84" s="65"/>
    </row>
    <row r="85" spans="2:6" ht="22.5" x14ac:dyDescent="0.2">
      <c r="B85" s="68" t="s">
        <v>145</v>
      </c>
      <c r="C85" s="68"/>
      <c r="D85" s="64" t="s">
        <v>146</v>
      </c>
      <c r="E85" s="64"/>
      <c r="F85" s="65"/>
    </row>
  </sheetData>
  <sheetProtection formatCells="0" formatColumns="0" formatRows="0" autoFilter="0"/>
  <mergeCells count="7">
    <mergeCell ref="D84:E84"/>
    <mergeCell ref="D85:E85"/>
    <mergeCell ref="B79:F79"/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GridLines="0" tabSelected="1" zoomScaleNormal="100" workbookViewId="0">
      <selection activeCell="D25" sqref="D25:E25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4460000</v>
      </c>
      <c r="D6" s="50">
        <v>0</v>
      </c>
      <c r="E6" s="50">
        <f>C6+D6</f>
        <v>4460000</v>
      </c>
      <c r="F6" s="50">
        <v>607332.91</v>
      </c>
      <c r="G6" s="50">
        <v>503673.9</v>
      </c>
      <c r="H6" s="50">
        <f>E6-F6</f>
        <v>3852667.09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40000</v>
      </c>
      <c r="D8" s="50">
        <v>0</v>
      </c>
      <c r="E8" s="50">
        <f>C8+D8</f>
        <v>40000</v>
      </c>
      <c r="F8" s="50">
        <v>0</v>
      </c>
      <c r="G8" s="50">
        <v>0</v>
      </c>
      <c r="H8" s="50">
        <f>E8-F8</f>
        <v>40000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4500000</v>
      </c>
      <c r="D16" s="17">
        <f>SUM(D6+D8+D10+D12+D14)</f>
        <v>0</v>
      </c>
      <c r="E16" s="17">
        <f>SUM(E6+E8+E10+E12+E14)</f>
        <v>4500000</v>
      </c>
      <c r="F16" s="17">
        <f t="shared" ref="F16:H16" si="0">SUM(F6+F8+F10+F12+F14)</f>
        <v>607332.91</v>
      </c>
      <c r="G16" s="17">
        <f t="shared" si="0"/>
        <v>503673.9</v>
      </c>
      <c r="H16" s="17">
        <f t="shared" si="0"/>
        <v>3892667.09</v>
      </c>
    </row>
    <row r="19" spans="2:7" x14ac:dyDescent="0.2">
      <c r="B19" s="63" t="s">
        <v>141</v>
      </c>
      <c r="C19" s="63"/>
      <c r="D19" s="63"/>
      <c r="E19" s="63"/>
      <c r="F19" s="63"/>
      <c r="G19" s="63"/>
    </row>
    <row r="22" spans="2:7" x14ac:dyDescent="0.2">
      <c r="B22" s="74"/>
      <c r="C22" s="73"/>
      <c r="D22" s="74"/>
      <c r="E22" s="72"/>
    </row>
    <row r="23" spans="2:7" x14ac:dyDescent="0.2">
      <c r="B23" s="73" t="s">
        <v>142</v>
      </c>
      <c r="C23" s="73"/>
      <c r="D23" s="73" t="s">
        <v>143</v>
      </c>
      <c r="E23" s="71"/>
    </row>
    <row r="24" spans="2:7" x14ac:dyDescent="0.2">
      <c r="B24" s="73" t="s">
        <v>144</v>
      </c>
      <c r="C24" s="73"/>
      <c r="D24" s="64" t="s">
        <v>147</v>
      </c>
      <c r="E24" s="64"/>
    </row>
    <row r="25" spans="2:7" ht="22.5" x14ac:dyDescent="0.2">
      <c r="B25" s="73" t="s">
        <v>145</v>
      </c>
      <c r="C25" s="73"/>
      <c r="D25" s="64" t="s">
        <v>146</v>
      </c>
      <c r="E25" s="64"/>
    </row>
  </sheetData>
  <sheetProtection formatCells="0" formatColumns="0" formatRows="0" autoFilter="0"/>
  <mergeCells count="7">
    <mergeCell ref="D24:E24"/>
    <mergeCell ref="D25:E25"/>
    <mergeCell ref="A1:H1"/>
    <mergeCell ref="C2:G2"/>
    <mergeCell ref="H2:H3"/>
    <mergeCell ref="A2:B4"/>
    <mergeCell ref="B19:G19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topLeftCell="A31" workbookViewId="0">
      <selection activeCell="D60" sqref="D60:E60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4500000</v>
      </c>
      <c r="D7" s="15">
        <v>0</v>
      </c>
      <c r="E7" s="15">
        <f>C7+D7</f>
        <v>4500000</v>
      </c>
      <c r="F7" s="15">
        <v>607332.91</v>
      </c>
      <c r="G7" s="15">
        <v>503673.9</v>
      </c>
      <c r="H7" s="15">
        <f>E7-F7</f>
        <v>3892667.09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4500000</v>
      </c>
      <c r="D16" s="23">
        <f t="shared" si="2"/>
        <v>0</v>
      </c>
      <c r="E16" s="23">
        <f t="shared" si="2"/>
        <v>4500000</v>
      </c>
      <c r="F16" s="23">
        <f t="shared" si="2"/>
        <v>607332.91</v>
      </c>
      <c r="G16" s="23">
        <f t="shared" si="2"/>
        <v>503673.9</v>
      </c>
      <c r="H16" s="23">
        <f t="shared" si="2"/>
        <v>3892667.09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4" spans="1:8" x14ac:dyDescent="0.2">
      <c r="B54" s="63" t="s">
        <v>141</v>
      </c>
      <c r="C54" s="63"/>
      <c r="D54" s="63"/>
      <c r="E54" s="63"/>
      <c r="F54" s="63"/>
    </row>
    <row r="57" spans="1:8" x14ac:dyDescent="0.2">
      <c r="B57" s="78"/>
      <c r="C57" s="77"/>
      <c r="D57" s="78"/>
      <c r="E57" s="76"/>
    </row>
    <row r="58" spans="1:8" x14ac:dyDescent="0.2">
      <c r="B58" s="77" t="s">
        <v>142</v>
      </c>
      <c r="C58" s="77"/>
      <c r="D58" s="77" t="s">
        <v>143</v>
      </c>
      <c r="E58" s="75"/>
    </row>
    <row r="59" spans="1:8" x14ac:dyDescent="0.2">
      <c r="B59" s="77" t="s">
        <v>144</v>
      </c>
      <c r="C59" s="77"/>
      <c r="D59" s="64" t="s">
        <v>147</v>
      </c>
      <c r="E59" s="64"/>
    </row>
    <row r="60" spans="1:8" ht="22.5" x14ac:dyDescent="0.2">
      <c r="B60" s="77" t="s">
        <v>145</v>
      </c>
      <c r="C60" s="77"/>
      <c r="D60" s="64" t="s">
        <v>146</v>
      </c>
      <c r="E60" s="64"/>
    </row>
  </sheetData>
  <sheetProtection formatCells="0" formatColumns="0" formatRows="0" insertRows="0" deleteRows="0" autoFilter="0"/>
  <mergeCells count="15">
    <mergeCell ref="B54:F54"/>
    <mergeCell ref="D59:E59"/>
    <mergeCell ref="D60:E60"/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topLeftCell="A18" workbookViewId="0">
      <selection activeCell="D52" sqref="D52:E52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4500000</v>
      </c>
      <c r="D16" s="15">
        <f t="shared" si="3"/>
        <v>0</v>
      </c>
      <c r="E16" s="15">
        <f t="shared" si="3"/>
        <v>4500000</v>
      </c>
      <c r="F16" s="15">
        <f t="shared" si="3"/>
        <v>607332.91</v>
      </c>
      <c r="G16" s="15">
        <f t="shared" si="3"/>
        <v>503673.9</v>
      </c>
      <c r="H16" s="15">
        <f t="shared" si="3"/>
        <v>3892667.09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4500000</v>
      </c>
      <c r="D23" s="15">
        <v>0</v>
      </c>
      <c r="E23" s="15">
        <f t="shared" si="5"/>
        <v>4500000</v>
      </c>
      <c r="F23" s="15">
        <v>607332.91</v>
      </c>
      <c r="G23" s="15">
        <v>503673.9</v>
      </c>
      <c r="H23" s="15">
        <f t="shared" si="4"/>
        <v>3892667.09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4500000</v>
      </c>
      <c r="D42" s="23">
        <f t="shared" si="12"/>
        <v>0</v>
      </c>
      <c r="E42" s="23">
        <f t="shared" si="12"/>
        <v>4500000</v>
      </c>
      <c r="F42" s="23">
        <f t="shared" si="12"/>
        <v>607332.91</v>
      </c>
      <c r="G42" s="23">
        <f t="shared" si="12"/>
        <v>503673.9</v>
      </c>
      <c r="H42" s="23">
        <f t="shared" si="12"/>
        <v>3892667.09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46" spans="1:8" x14ac:dyDescent="0.2">
      <c r="B46" s="63" t="s">
        <v>141</v>
      </c>
      <c r="C46" s="63"/>
      <c r="D46" s="63"/>
      <c r="E46" s="63"/>
      <c r="F46" s="63"/>
    </row>
    <row r="49" spans="2:5" x14ac:dyDescent="0.2">
      <c r="B49" s="82"/>
      <c r="C49" s="81"/>
      <c r="D49" s="82"/>
      <c r="E49" s="80"/>
    </row>
    <row r="50" spans="2:5" x14ac:dyDescent="0.2">
      <c r="B50" s="81" t="s">
        <v>142</v>
      </c>
      <c r="C50" s="81"/>
      <c r="D50" s="81" t="s">
        <v>143</v>
      </c>
      <c r="E50" s="79"/>
    </row>
    <row r="51" spans="2:5" x14ac:dyDescent="0.2">
      <c r="B51" s="81" t="s">
        <v>144</v>
      </c>
      <c r="C51" s="81"/>
      <c r="D51" s="64" t="s">
        <v>147</v>
      </c>
      <c r="E51" s="64"/>
    </row>
    <row r="52" spans="2:5" ht="22.5" x14ac:dyDescent="0.2">
      <c r="B52" s="81" t="s">
        <v>145</v>
      </c>
      <c r="C52" s="81"/>
      <c r="D52" s="64" t="s">
        <v>146</v>
      </c>
      <c r="E52" s="64"/>
    </row>
  </sheetData>
  <sheetProtection formatCells="0" formatColumns="0" formatRows="0" autoFilter="0"/>
  <mergeCells count="7">
    <mergeCell ref="D51:E51"/>
    <mergeCell ref="D52:E52"/>
    <mergeCell ref="A1:H1"/>
    <mergeCell ref="A2:B4"/>
    <mergeCell ref="C2:G2"/>
    <mergeCell ref="H2:H3"/>
    <mergeCell ref="B46:F46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2020-04-28T00:12:37Z</cp:lastPrinted>
  <dcterms:created xsi:type="dcterms:W3CDTF">2014-02-10T03:37:14Z</dcterms:created>
  <dcterms:modified xsi:type="dcterms:W3CDTF">2020-04-28T00:16:59Z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